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1580" windowHeight="111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25" i="1"/>
  <c r="M23"/>
  <c r="M21"/>
  <c r="M19"/>
  <c r="M17"/>
  <c r="M15"/>
  <c r="M13"/>
  <c r="M11"/>
  <c r="M9"/>
  <c r="H15"/>
  <c r="G27"/>
  <c r="H27" s="1"/>
  <c r="G25"/>
  <c r="H25" s="1"/>
  <c r="G23"/>
  <c r="H23" s="1"/>
  <c r="G21"/>
  <c r="H21" s="1"/>
  <c r="G19"/>
  <c r="H19" s="1"/>
  <c r="G17"/>
  <c r="H17" s="1"/>
  <c r="J16" s="1"/>
  <c r="K16" s="1"/>
  <c r="G15"/>
  <c r="G13"/>
  <c r="H13" s="1"/>
  <c r="I14" s="1"/>
  <c r="G11"/>
  <c r="H11" s="1"/>
  <c r="G9"/>
  <c r="H9" s="1"/>
  <c r="J24" l="1"/>
  <c r="K24" s="1"/>
  <c r="I22"/>
  <c r="J10"/>
  <c r="K10" s="1"/>
  <c r="J12"/>
  <c r="I26"/>
  <c r="I12"/>
  <c r="I20"/>
  <c r="I18"/>
  <c r="I10"/>
  <c r="J14"/>
  <c r="K14" s="1"/>
  <c r="J22"/>
  <c r="K22" s="1"/>
  <c r="J20"/>
  <c r="K20" s="1"/>
  <c r="J18"/>
  <c r="K18" s="1"/>
  <c r="J26"/>
  <c r="I16"/>
  <c r="L15" s="1"/>
  <c r="I24"/>
  <c r="L23" l="1"/>
  <c r="L21"/>
  <c r="L9"/>
  <c r="L25"/>
  <c r="K26"/>
  <c r="L19"/>
  <c r="L13"/>
  <c r="L11"/>
  <c r="K12"/>
  <c r="L17"/>
</calcChain>
</file>

<file path=xl/sharedStrings.xml><?xml version="1.0" encoding="utf-8"?>
<sst xmlns="http://schemas.openxmlformats.org/spreadsheetml/2006/main" count="21" uniqueCount="21">
  <si>
    <t>m</t>
  </si>
  <si>
    <t>n</t>
  </si>
  <si>
    <t>Uref/V</t>
  </si>
  <si>
    <t>Ut/V</t>
  </si>
  <si>
    <t xml:space="preserve"> </t>
  </si>
  <si>
    <t>RNTC/kOhm</t>
  </si>
  <si>
    <t>Rp/kOhm</t>
  </si>
  <si>
    <t>Temp/oC</t>
  </si>
  <si>
    <t>Linearisierung Temperaturmessung mit NTC</t>
  </si>
  <si>
    <t>Ri/kOhm</t>
  </si>
  <si>
    <t>Rv/kOhm</t>
  </si>
  <si>
    <t>Temp = m*Ut +n</t>
  </si>
  <si>
    <t>Eingabedaten</t>
  </si>
  <si>
    <t>Ausgabedaten</t>
  </si>
  <si>
    <t>Kontrolle</t>
  </si>
  <si>
    <t>oC/digit</t>
  </si>
  <si>
    <t>Auflösung</t>
  </si>
  <si>
    <t>lin. Kennlinie</t>
  </si>
  <si>
    <t>Steigung</t>
  </si>
  <si>
    <t>T-Achsenabschnitt</t>
  </si>
  <si>
    <t>PV=U2/RNTC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</si>
</sst>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/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4" fillId="0" borderId="4" xfId="0" applyFont="1" applyBorder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lineChart>
        <c:grouping val="standard"/>
        <c:ser>
          <c:idx val="0"/>
          <c:order val="0"/>
          <c:cat>
            <c:numRef>
              <c:f>Tabelle1!$E$9:$E$27</c:f>
              <c:numCache>
                <c:formatCode>General</c:formatCode>
                <c:ptCount val="19"/>
                <c:pt idx="0">
                  <c:v>-15</c:v>
                </c:pt>
                <c:pt idx="2">
                  <c:v>0</c:v>
                </c:pt>
                <c:pt idx="4">
                  <c:v>10</c:v>
                </c:pt>
                <c:pt idx="6">
                  <c:v>15</c:v>
                </c:pt>
                <c:pt idx="8">
                  <c:v>20</c:v>
                </c:pt>
                <c:pt idx="10">
                  <c:v>25</c:v>
                </c:pt>
                <c:pt idx="12">
                  <c:v>30</c:v>
                </c:pt>
                <c:pt idx="14">
                  <c:v>45</c:v>
                </c:pt>
                <c:pt idx="16">
                  <c:v>60</c:v>
                </c:pt>
                <c:pt idx="18">
                  <c:v>100</c:v>
                </c:pt>
              </c:numCache>
            </c:numRef>
          </c:cat>
          <c:val>
            <c:numRef>
              <c:f>Tabelle1!$H$9:$H$27</c:f>
              <c:numCache>
                <c:formatCode>0.000</c:formatCode>
                <c:ptCount val="19"/>
                <c:pt idx="0">
                  <c:v>4.9383864217623801</c:v>
                </c:pt>
                <c:pt idx="2">
                  <c:v>3.5739673979654372</c:v>
                </c:pt>
                <c:pt idx="4">
                  <c:v>2.8027464798540414</c:v>
                </c:pt>
                <c:pt idx="6">
                  <c:v>2.4684990916017115</c:v>
                </c:pt>
                <c:pt idx="8">
                  <c:v>2.169935440443044</c:v>
                </c:pt>
                <c:pt idx="10">
                  <c:v>1.9047619047619051</c:v>
                </c:pt>
                <c:pt idx="12">
                  <c:v>1.6707616707616706</c:v>
                </c:pt>
                <c:pt idx="14">
                  <c:v>1.1290549080185366</c:v>
                </c:pt>
                <c:pt idx="16">
                  <c:v>0.77195168887341237</c:v>
                </c:pt>
                <c:pt idx="18">
                  <c:v>0.30628818934178981</c:v>
                </c:pt>
              </c:numCache>
            </c:numRef>
          </c:val>
        </c:ser>
        <c:ser>
          <c:idx val="1"/>
          <c:order val="1"/>
          <c:tx>
            <c:v>E</c:v>
          </c:tx>
          <c:cat>
            <c:numRef>
              <c:f>Tabelle1!$E$9:$E$27</c:f>
              <c:numCache>
                <c:formatCode>General</c:formatCode>
                <c:ptCount val="19"/>
                <c:pt idx="0">
                  <c:v>-15</c:v>
                </c:pt>
                <c:pt idx="2">
                  <c:v>0</c:v>
                </c:pt>
                <c:pt idx="4">
                  <c:v>10</c:v>
                </c:pt>
                <c:pt idx="6">
                  <c:v>15</c:v>
                </c:pt>
                <c:pt idx="8">
                  <c:v>20</c:v>
                </c:pt>
                <c:pt idx="10">
                  <c:v>25</c:v>
                </c:pt>
                <c:pt idx="12">
                  <c:v>30</c:v>
                </c:pt>
                <c:pt idx="14">
                  <c:v>45</c:v>
                </c:pt>
                <c:pt idx="16">
                  <c:v>60</c:v>
                </c:pt>
                <c:pt idx="18">
                  <c:v>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9.27</c:v>
              </c:pt>
            </c:numLit>
          </c:val>
        </c:ser>
        <c:dLbls/>
        <c:marker val="1"/>
        <c:axId val="135421952"/>
        <c:axId val="135423872"/>
      </c:lineChart>
      <c:catAx>
        <c:axId val="135421952"/>
        <c:scaling>
          <c:orientation val="minMax"/>
        </c:scaling>
        <c:axPos val="b"/>
        <c:numFmt formatCode="General" sourceLinked="1"/>
        <c:majorTickMark val="none"/>
        <c:tickLblPos val="nextTo"/>
        <c:crossAx val="135423872"/>
        <c:crosses val="autoZero"/>
        <c:auto val="1"/>
        <c:lblAlgn val="ctr"/>
        <c:lblOffset val="100"/>
      </c:catAx>
      <c:valAx>
        <c:axId val="135423872"/>
        <c:scaling>
          <c:orientation val="minMax"/>
        </c:scaling>
        <c:axPos val="l"/>
        <c:majorGridlines/>
        <c:title>
          <c:layout/>
        </c:title>
        <c:numFmt formatCode="0.000" sourceLinked="1"/>
        <c:majorTickMark val="none"/>
        <c:tickLblPos val="nextTo"/>
        <c:crossAx val="135421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30</xdr:row>
      <xdr:rowOff>47625</xdr:rowOff>
    </xdr:from>
    <xdr:to>
      <xdr:col>9</xdr:col>
      <xdr:colOff>647700</xdr:colOff>
      <xdr:row>44</xdr:row>
      <xdr:rowOff>123825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Normal="100" workbookViewId="0">
      <selection activeCell="E9" activeCellId="1" sqref="E9 E9:E27"/>
    </sheetView>
  </sheetViews>
  <sheetFormatPr baseColWidth="10" defaultRowHeight="15"/>
  <cols>
    <col min="7" max="7" width="0.140625" customWidth="1"/>
    <col min="11" max="11" width="14.7109375" customWidth="1"/>
    <col min="12" max="12" width="19.140625" customWidth="1"/>
  </cols>
  <sheetData>
    <row r="1" spans="1:14" ht="15.75" thickBot="1">
      <c r="A1" s="43"/>
      <c r="B1" s="43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</row>
    <row r="2" spans="1:14" ht="26.25" customHeight="1">
      <c r="B2" s="49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1"/>
      <c r="M2" s="3"/>
      <c r="N2" s="3"/>
    </row>
    <row r="3" spans="1:14" ht="12" customHeight="1">
      <c r="B3" s="7"/>
      <c r="C3" s="8"/>
      <c r="D3" s="14"/>
      <c r="E3" s="14"/>
      <c r="F3" s="14"/>
      <c r="G3" s="14"/>
      <c r="H3" s="14"/>
      <c r="I3" s="14"/>
      <c r="J3" s="14"/>
      <c r="K3" s="14"/>
      <c r="L3" s="9"/>
      <c r="M3" s="3"/>
      <c r="N3" s="3"/>
    </row>
    <row r="4" spans="1:14" s="16" customFormat="1" ht="18.75">
      <c r="B4" s="44" t="s">
        <v>12</v>
      </c>
      <c r="C4" s="45"/>
      <c r="D4" s="45"/>
      <c r="E4" s="45"/>
      <c r="F4" s="46"/>
      <c r="G4" s="34"/>
      <c r="H4" s="45" t="s">
        <v>13</v>
      </c>
      <c r="I4" s="45"/>
      <c r="J4" s="46"/>
      <c r="K4" s="47" t="s">
        <v>14</v>
      </c>
      <c r="L4" s="48"/>
    </row>
    <row r="5" spans="1:14" s="42" customFormat="1" ht="11.25">
      <c r="B5" s="37"/>
      <c r="C5" s="38"/>
      <c r="D5" s="38"/>
      <c r="E5" s="38"/>
      <c r="F5" s="39"/>
      <c r="G5" s="38"/>
      <c r="H5" s="38"/>
      <c r="I5" s="38" t="s">
        <v>19</v>
      </c>
      <c r="J5" s="39" t="s">
        <v>18</v>
      </c>
      <c r="K5" s="38" t="s">
        <v>16</v>
      </c>
      <c r="L5" s="40" t="s">
        <v>17</v>
      </c>
      <c r="M5" s="41"/>
      <c r="N5" s="41"/>
    </row>
    <row r="6" spans="1:14" s="18" customFormat="1" ht="15.75" thickBot="1">
      <c r="B6" s="15" t="s">
        <v>2</v>
      </c>
      <c r="C6" s="12" t="s">
        <v>9</v>
      </c>
      <c r="D6" s="12" t="s">
        <v>10</v>
      </c>
      <c r="E6" s="12" t="s">
        <v>7</v>
      </c>
      <c r="F6" s="17" t="s">
        <v>5</v>
      </c>
      <c r="G6" s="12" t="s">
        <v>6</v>
      </c>
      <c r="H6" s="12" t="s">
        <v>3</v>
      </c>
      <c r="I6" s="12" t="s">
        <v>1</v>
      </c>
      <c r="J6" s="17" t="s">
        <v>0</v>
      </c>
      <c r="K6" s="12" t="s">
        <v>15</v>
      </c>
      <c r="L6" s="13" t="s">
        <v>11</v>
      </c>
      <c r="M6" s="6" t="s">
        <v>20</v>
      </c>
      <c r="N6" s="6"/>
    </row>
    <row r="7" spans="1:14" s="18" customFormat="1">
      <c r="B7" s="19"/>
      <c r="C7" s="20"/>
      <c r="D7" s="20"/>
      <c r="E7" s="20"/>
      <c r="F7" s="21"/>
      <c r="G7" s="10"/>
      <c r="H7" s="22"/>
      <c r="I7" s="22"/>
      <c r="J7" s="35"/>
      <c r="K7" s="22"/>
      <c r="L7" s="11"/>
      <c r="M7" s="32"/>
      <c r="N7" s="6"/>
    </row>
    <row r="8" spans="1:14" s="18" customFormat="1">
      <c r="B8" s="23">
        <v>24</v>
      </c>
      <c r="C8" s="20">
        <v>62.5</v>
      </c>
      <c r="D8" s="20">
        <v>100</v>
      </c>
      <c r="E8" s="20"/>
      <c r="F8" s="24"/>
      <c r="G8" s="25"/>
      <c r="H8" s="26"/>
      <c r="I8" s="26"/>
      <c r="J8" s="35"/>
      <c r="K8" s="26"/>
      <c r="L8" s="11"/>
      <c r="M8" s="32"/>
      <c r="N8" s="6"/>
    </row>
    <row r="9" spans="1:14" s="18" customFormat="1">
      <c r="B9" s="19"/>
      <c r="C9" s="20"/>
      <c r="D9" s="20"/>
      <c r="E9" s="20">
        <v>-15</v>
      </c>
      <c r="F9" s="24">
        <v>44.25</v>
      </c>
      <c r="G9" s="25">
        <f>C8*F9/(C8+F9)</f>
        <v>25.907494145199063</v>
      </c>
      <c r="H9" s="26">
        <f>B8*G9/(G9+D8)</f>
        <v>4.9383864217623801</v>
      </c>
      <c r="I9" s="26"/>
      <c r="J9" s="35"/>
      <c r="K9" s="26"/>
      <c r="L9" s="11">
        <f>J10*H9 +I10</f>
        <v>-14.999999999999993</v>
      </c>
      <c r="M9" s="32">
        <f>B8*B8/F9</f>
        <v>13.016949152542374</v>
      </c>
      <c r="N9" s="6"/>
    </row>
    <row r="10" spans="1:14" s="18" customFormat="1">
      <c r="B10" s="19"/>
      <c r="C10" s="20"/>
      <c r="D10" s="20"/>
      <c r="E10" s="20"/>
      <c r="F10" s="24"/>
      <c r="G10" s="25"/>
      <c r="H10" s="26"/>
      <c r="I10" s="26">
        <f>E9-(H9*(E11-E9)/(H11-H9))</f>
        <v>39.291090225563948</v>
      </c>
      <c r="J10" s="35">
        <f>(E11-E9)/(H11-H9)</f>
        <v>-10.993690162907276</v>
      </c>
      <c r="K10" s="26">
        <f>-J10*0.01</f>
        <v>0.10993690162907277</v>
      </c>
      <c r="L10" s="11"/>
      <c r="M10" s="32"/>
      <c r="N10" s="6"/>
    </row>
    <row r="11" spans="1:14" s="18" customFormat="1">
      <c r="B11" s="19"/>
      <c r="C11" s="20"/>
      <c r="D11" s="20"/>
      <c r="E11" s="20">
        <v>0</v>
      </c>
      <c r="F11" s="24">
        <v>24.3</v>
      </c>
      <c r="G11" s="25">
        <f>C8*F11/(C8+F11)</f>
        <v>17.497119815668203</v>
      </c>
      <c r="H11" s="26">
        <f>B8*G11/(G11+D8)</f>
        <v>3.5739673979654372</v>
      </c>
      <c r="I11" s="26"/>
      <c r="J11" s="35"/>
      <c r="K11" s="26"/>
      <c r="L11" s="11">
        <f>J12*H11 +I12</f>
        <v>0</v>
      </c>
      <c r="M11" s="32">
        <f>B8*B8/F11</f>
        <v>23.703703703703702</v>
      </c>
      <c r="N11" s="6"/>
    </row>
    <row r="12" spans="1:14" s="18" customFormat="1">
      <c r="B12" s="19"/>
      <c r="C12" s="20"/>
      <c r="D12" s="20"/>
      <c r="E12" s="20"/>
      <c r="F12" s="24"/>
      <c r="G12" s="25"/>
      <c r="H12" s="26"/>
      <c r="I12" s="26">
        <f>E11-(H11*(E13-E11)/(H13-H11))</f>
        <v>46.341681274900402</v>
      </c>
      <c r="J12" s="35">
        <f>(E13-E11)/(H13-H11)</f>
        <v>-12.966453275785748</v>
      </c>
      <c r="K12" s="26">
        <f>-J12*0.01</f>
        <v>0.12966453275785747</v>
      </c>
      <c r="L12" s="11"/>
      <c r="M12" s="32"/>
      <c r="N12" s="6"/>
    </row>
    <row r="13" spans="1:14" s="18" customFormat="1">
      <c r="B13" s="19"/>
      <c r="C13" s="20"/>
      <c r="D13" s="20"/>
      <c r="E13" s="20">
        <v>10</v>
      </c>
      <c r="F13" s="24">
        <v>16.77</v>
      </c>
      <c r="G13" s="25">
        <f>C8*F13/(C8+F13)</f>
        <v>13.222215213826164</v>
      </c>
      <c r="H13" s="26">
        <f>B8*G13/(G13+D8)</f>
        <v>2.8027464798540414</v>
      </c>
      <c r="I13" s="26"/>
      <c r="J13" s="35"/>
      <c r="K13" s="26"/>
      <c r="L13" s="11">
        <f>J14*H13 +I14</f>
        <v>10</v>
      </c>
      <c r="M13" s="32">
        <f>B8*B8/F13</f>
        <v>34.34704830053667</v>
      </c>
      <c r="N13" s="6"/>
    </row>
    <row r="14" spans="1:14" s="18" customFormat="1">
      <c r="B14" s="19"/>
      <c r="C14" s="20"/>
      <c r="D14" s="20"/>
      <c r="E14" s="20"/>
      <c r="F14" s="24"/>
      <c r="G14" s="25"/>
      <c r="H14" s="26"/>
      <c r="I14" s="26">
        <f>E13-(H13*(E15-E13)/(H15-H13))</f>
        <v>51.926228571428567</v>
      </c>
      <c r="J14" s="35">
        <f>(E15-E13)/(H15-H13)</f>
        <v>-14.958980012210009</v>
      </c>
      <c r="K14" s="26">
        <f>-J14*0.01</f>
        <v>0.1495898001221001</v>
      </c>
      <c r="L14" s="11"/>
      <c r="M14" s="32"/>
      <c r="N14" s="6"/>
    </row>
    <row r="15" spans="1:14" s="18" customFormat="1">
      <c r="B15" s="19"/>
      <c r="C15" s="20"/>
      <c r="D15" s="20"/>
      <c r="E15" s="20">
        <v>15</v>
      </c>
      <c r="F15" s="24">
        <v>14.04</v>
      </c>
      <c r="G15" s="25">
        <f>C8*F15/(C8+F15)</f>
        <v>11.464593676509017</v>
      </c>
      <c r="H15" s="26">
        <f>B8*G15/(G15+D8)</f>
        <v>2.4684990916017115</v>
      </c>
      <c r="I15" s="26"/>
      <c r="J15" s="35"/>
      <c r="K15" s="26"/>
      <c r="L15" s="11">
        <f>J16*H15 +I16</f>
        <v>15</v>
      </c>
      <c r="M15" s="32">
        <f>B8*B8/F15</f>
        <v>41.025641025641029</v>
      </c>
      <c r="N15" s="6"/>
    </row>
    <row r="16" spans="1:14" s="18" customFormat="1">
      <c r="B16" s="19"/>
      <c r="C16" s="20"/>
      <c r="D16" s="20"/>
      <c r="E16" s="20"/>
      <c r="F16" s="24"/>
      <c r="G16" s="25"/>
      <c r="H16" s="26"/>
      <c r="I16" s="26">
        <f>E15-(H15*(E17-E15)/(H17-H15))</f>
        <v>56.33957837837837</v>
      </c>
      <c r="J16" s="35">
        <f>(E17-E15)/(H17-H15)</f>
        <v>-16.746847717717714</v>
      </c>
      <c r="K16" s="26">
        <f>-J16*0.01</f>
        <v>0.16746847717717714</v>
      </c>
      <c r="L16" s="11"/>
      <c r="M16" s="32"/>
      <c r="N16" s="6"/>
    </row>
    <row r="17" spans="2:14" s="18" customFormat="1">
      <c r="B17" s="19"/>
      <c r="C17" s="20"/>
      <c r="D17" s="20"/>
      <c r="E17" s="20">
        <v>20</v>
      </c>
      <c r="F17" s="24">
        <v>11.82</v>
      </c>
      <c r="G17" s="25">
        <f>C8*F17/(C8+F17)</f>
        <v>9.9401237890204523</v>
      </c>
      <c r="H17" s="26">
        <f>B8*G17/(G17+D8)</f>
        <v>2.169935440443044</v>
      </c>
      <c r="I17" s="26"/>
      <c r="J17" s="35"/>
      <c r="K17" s="26"/>
      <c r="L17" s="11">
        <f>J18*H17 +I18</f>
        <v>20</v>
      </c>
      <c r="M17" s="32">
        <f>B8*B8/F17</f>
        <v>48.730964467005073</v>
      </c>
      <c r="N17" s="6"/>
    </row>
    <row r="18" spans="2:14" s="18" customFormat="1">
      <c r="B18" s="19"/>
      <c r="C18" s="20"/>
      <c r="D18" s="20"/>
      <c r="E18" s="20"/>
      <c r="F18" s="24"/>
      <c r="G18" s="25"/>
      <c r="H18" s="26"/>
      <c r="I18" s="26">
        <f>E17-(H17*(E19-E17)/(H19-H17))</f>
        <v>60.915384615384639</v>
      </c>
      <c r="J18" s="35">
        <f>(E19-E17)/(H19-H17)</f>
        <v>-18.855576923076931</v>
      </c>
      <c r="K18" s="26">
        <f>-J18*0.01</f>
        <v>0.18855576923076933</v>
      </c>
      <c r="L18" s="11"/>
      <c r="M18" s="32"/>
      <c r="N18" s="6"/>
    </row>
    <row r="19" spans="2:14" s="18" customFormat="1">
      <c r="B19" s="19"/>
      <c r="C19" s="20"/>
      <c r="D19" s="20"/>
      <c r="E19" s="20">
        <v>25</v>
      </c>
      <c r="F19" s="24">
        <v>10</v>
      </c>
      <c r="G19" s="25">
        <f>C8*F19/(C8+F19)</f>
        <v>8.6206896551724146</v>
      </c>
      <c r="H19" s="26">
        <f>B8*G19/(G19+D8)</f>
        <v>1.9047619047619051</v>
      </c>
      <c r="I19" s="26"/>
      <c r="J19" s="35"/>
      <c r="K19" s="26"/>
      <c r="L19" s="11">
        <f>J20*H19 +I20</f>
        <v>25</v>
      </c>
      <c r="M19" s="32">
        <f>B8*B8/F19</f>
        <v>57.6</v>
      </c>
      <c r="N19" s="6"/>
    </row>
    <row r="20" spans="2:14" s="18" customFormat="1">
      <c r="B20" s="19"/>
      <c r="C20" s="20"/>
      <c r="D20" s="20"/>
      <c r="E20" s="20"/>
      <c r="F20" s="24"/>
      <c r="G20" s="25"/>
      <c r="H20" s="26"/>
      <c r="I20" s="26">
        <f>E19-(H19*(E21-E19)/(H21-H19))</f>
        <v>65.699999999999918</v>
      </c>
      <c r="J20" s="35">
        <f>(E21-E19)/(H21-H19)</f>
        <v>-21.367499999999954</v>
      </c>
      <c r="K20" s="26">
        <f>-J20*0.01</f>
        <v>0.21367499999999953</v>
      </c>
      <c r="L20" s="11"/>
      <c r="M20" s="32"/>
      <c r="N20" s="6"/>
    </row>
    <row r="21" spans="2:14" s="18" customFormat="1">
      <c r="B21" s="19"/>
      <c r="C21" s="20"/>
      <c r="D21" s="20"/>
      <c r="E21" s="20">
        <v>30</v>
      </c>
      <c r="F21" s="24">
        <v>8.5</v>
      </c>
      <c r="G21" s="25">
        <f>C8*F21/(C8+F21)</f>
        <v>7.482394366197183</v>
      </c>
      <c r="H21" s="26">
        <f>B8*G21/(G21+D8)</f>
        <v>1.6707616707616706</v>
      </c>
      <c r="I21" s="26"/>
      <c r="J21" s="35"/>
      <c r="K21" s="26"/>
      <c r="L21" s="11">
        <f>J22*H21 +I22</f>
        <v>30</v>
      </c>
      <c r="M21" s="32">
        <f>B8*B8/F21</f>
        <v>67.764705882352942</v>
      </c>
      <c r="N21" s="6"/>
    </row>
    <row r="22" spans="2:14" s="18" customFormat="1">
      <c r="B22" s="19"/>
      <c r="C22" s="20"/>
      <c r="D22" s="20"/>
      <c r="E22" s="20"/>
      <c r="F22" s="24"/>
      <c r="G22" s="25"/>
      <c r="H22" s="26"/>
      <c r="I22" s="26">
        <f>E21-(H21*(E23-E21)/(H23-H21))</f>
        <v>76.263821656050951</v>
      </c>
      <c r="J22" s="35">
        <f>(E23-E21)/(H23-H21)</f>
        <v>-27.690257961783441</v>
      </c>
      <c r="K22" s="26">
        <f>-J22*0.01</f>
        <v>0.27690257961783443</v>
      </c>
      <c r="L22" s="11"/>
      <c r="M22" s="32"/>
      <c r="N22" s="6"/>
    </row>
    <row r="23" spans="2:14" s="18" customFormat="1">
      <c r="B23" s="19"/>
      <c r="C23" s="20"/>
      <c r="D23" s="20"/>
      <c r="E23" s="20">
        <v>45</v>
      </c>
      <c r="F23" s="24">
        <v>5.36</v>
      </c>
      <c r="G23" s="25">
        <f>C8*F23/(C8+F23)</f>
        <v>4.9366342469790743</v>
      </c>
      <c r="H23" s="26">
        <f>B8*G23/(G23+D8)</f>
        <v>1.1290549080185366</v>
      </c>
      <c r="I23" s="26"/>
      <c r="J23" s="35"/>
      <c r="K23" s="26"/>
      <c r="L23" s="11">
        <f>J24*H23 +I24</f>
        <v>45</v>
      </c>
      <c r="M23" s="32">
        <f>B8*B8/F23</f>
        <v>107.46268656716417</v>
      </c>
      <c r="N23" s="6"/>
    </row>
    <row r="24" spans="2:14" s="18" customFormat="1">
      <c r="B24" s="19"/>
      <c r="C24" s="20"/>
      <c r="D24" s="20"/>
      <c r="E24" s="20"/>
      <c r="F24" s="24"/>
      <c r="G24" s="25"/>
      <c r="H24" s="26"/>
      <c r="I24" s="26">
        <f>E23-(H23*(E25-E23)/(H25-H23))</f>
        <v>92.425569729729744</v>
      </c>
      <c r="J24" s="35">
        <f>(E25-E23)/(H25-H23)</f>
        <v>-42.004661945945962</v>
      </c>
      <c r="K24" s="26">
        <f>-J24*0.01</f>
        <v>0.42004661945945965</v>
      </c>
      <c r="L24" s="11"/>
      <c r="M24" s="32"/>
      <c r="N24" s="6"/>
    </row>
    <row r="25" spans="2:14" s="18" customFormat="1">
      <c r="B25" s="19"/>
      <c r="C25" s="20"/>
      <c r="D25" s="20"/>
      <c r="E25" s="20">
        <v>60</v>
      </c>
      <c r="F25" s="24">
        <v>3.51</v>
      </c>
      <c r="G25" s="25">
        <f>C8*F25/(C8+F25)</f>
        <v>3.3233600969550068</v>
      </c>
      <c r="H25" s="26">
        <f>B8*G25/(G25+D8)</f>
        <v>0.77195168887341237</v>
      </c>
      <c r="I25" s="26"/>
      <c r="J25" s="35"/>
      <c r="K25" s="26"/>
      <c r="L25" s="11">
        <f>J26*H25 +I26</f>
        <v>60</v>
      </c>
      <c r="M25" s="32">
        <f>B8*B8/F25</f>
        <v>164.10256410256412</v>
      </c>
      <c r="N25" s="6"/>
    </row>
    <row r="26" spans="2:14" s="18" customFormat="1">
      <c r="B26" s="19"/>
      <c r="C26" s="20"/>
      <c r="D26" s="20"/>
      <c r="E26" s="20"/>
      <c r="F26" s="24"/>
      <c r="G26" s="25"/>
      <c r="H26" s="26"/>
      <c r="I26" s="26">
        <f>E25-(H25*(E27-E25)/(H27-H25))</f>
        <v>126.30983013698631</v>
      </c>
      <c r="J26" s="35">
        <f>(E27-E25)/(H27-H25)</f>
        <v>-85.898937838660586</v>
      </c>
      <c r="K26" s="26">
        <f>-J26*0.01</f>
        <v>0.85898937838660583</v>
      </c>
      <c r="L26" s="11"/>
      <c r="M26" s="32"/>
      <c r="N26" s="6"/>
    </row>
    <row r="27" spans="2:14" s="18" customFormat="1">
      <c r="B27" s="19"/>
      <c r="C27" s="20"/>
      <c r="D27" s="20"/>
      <c r="E27" s="20">
        <v>100</v>
      </c>
      <c r="F27" s="24">
        <v>1.32</v>
      </c>
      <c r="G27" s="25">
        <f>C8*F27/(C8+F27)</f>
        <v>1.2926982137261047</v>
      </c>
      <c r="H27" s="26">
        <f>B8*G27/(G27+D8)</f>
        <v>0.30628818934178981</v>
      </c>
      <c r="I27" s="26"/>
      <c r="J27" s="35"/>
      <c r="K27" s="26"/>
      <c r="L27" s="11" t="s">
        <v>4</v>
      </c>
      <c r="M27" s="32"/>
      <c r="N27" s="6"/>
    </row>
    <row r="28" spans="2:14" s="18" customFormat="1" ht="15.75" thickBot="1">
      <c r="B28" s="27"/>
      <c r="C28" s="28"/>
      <c r="D28" s="28"/>
      <c r="E28" s="28"/>
      <c r="F28" s="29"/>
      <c r="G28" s="30"/>
      <c r="H28" s="31"/>
      <c r="I28" s="31"/>
      <c r="J28" s="36"/>
      <c r="K28" s="31"/>
      <c r="L28" s="13"/>
      <c r="M28" s="32"/>
      <c r="N28" s="6"/>
    </row>
    <row r="29" spans="2:14" s="18" customFormat="1">
      <c r="C29" s="6"/>
      <c r="D29" s="6"/>
      <c r="E29" s="6"/>
      <c r="F29" s="32"/>
      <c r="G29" s="33"/>
      <c r="H29" s="33"/>
      <c r="I29" s="33"/>
      <c r="J29" s="33"/>
      <c r="K29" s="33"/>
      <c r="L29" s="6"/>
      <c r="M29" s="6"/>
      <c r="N29" s="6"/>
    </row>
    <row r="30" spans="2:14">
      <c r="C30" s="3"/>
      <c r="D30" s="3"/>
      <c r="E30" s="3"/>
      <c r="F30" s="4"/>
      <c r="G30" s="5"/>
      <c r="H30" s="5"/>
      <c r="I30" s="5"/>
      <c r="J30" s="5"/>
      <c r="K30" s="5"/>
      <c r="L30" s="3"/>
      <c r="M30" s="3"/>
      <c r="N30" s="3"/>
    </row>
    <row r="31" spans="2:14">
      <c r="C31" s="3"/>
      <c r="D31" s="3"/>
      <c r="E31" s="3"/>
      <c r="F31" s="4"/>
      <c r="G31" s="5"/>
      <c r="H31" s="5"/>
      <c r="I31" s="5"/>
      <c r="J31" s="5"/>
      <c r="K31" s="5"/>
      <c r="L31" s="3"/>
      <c r="M31" s="3"/>
      <c r="N31" s="3"/>
    </row>
    <row r="32" spans="2:14">
      <c r="C32" s="3"/>
      <c r="D32" s="3"/>
      <c r="E32" s="3"/>
      <c r="F32" s="4"/>
      <c r="G32" s="5"/>
      <c r="H32" s="5"/>
      <c r="I32" s="5"/>
      <c r="J32" s="5"/>
      <c r="K32" s="5"/>
      <c r="L32" s="3"/>
      <c r="M32" s="3"/>
      <c r="N32" s="3"/>
    </row>
    <row r="33" spans="3:14">
      <c r="C33" s="3"/>
      <c r="D33" s="3"/>
      <c r="E33" s="3"/>
      <c r="F33" s="4"/>
      <c r="G33" s="5"/>
      <c r="H33" s="5"/>
      <c r="I33" s="5"/>
      <c r="J33" s="5"/>
      <c r="K33" s="5"/>
      <c r="L33" s="3"/>
      <c r="M33" s="3"/>
      <c r="N33" s="3"/>
    </row>
    <row r="34" spans="3:14">
      <c r="F34" s="2"/>
      <c r="G34" s="1"/>
      <c r="H34" s="1"/>
      <c r="I34" s="1"/>
      <c r="J34" s="1"/>
      <c r="K34" s="1"/>
    </row>
    <row r="35" spans="3:14">
      <c r="F35" s="2"/>
      <c r="G35" s="1"/>
      <c r="H35" s="1"/>
      <c r="I35" s="1"/>
      <c r="J35" s="1"/>
      <c r="K35" s="1"/>
    </row>
    <row r="36" spans="3:14">
      <c r="G36" s="1"/>
      <c r="H36" s="1"/>
      <c r="I36" s="1"/>
      <c r="J36" s="1"/>
      <c r="K36" s="1"/>
    </row>
    <row r="37" spans="3:14">
      <c r="G37" s="1"/>
      <c r="H37" s="1"/>
      <c r="I37" s="1"/>
      <c r="J37" s="1"/>
      <c r="K37" s="1"/>
    </row>
    <row r="38" spans="3:14">
      <c r="G38" s="1"/>
      <c r="H38" s="1"/>
      <c r="I38" s="1"/>
      <c r="J38" s="1"/>
      <c r="K38" s="1"/>
    </row>
    <row r="39" spans="3:14">
      <c r="G39" s="1"/>
      <c r="H39" s="1"/>
      <c r="I39" s="1"/>
      <c r="J39" s="1"/>
      <c r="K39" s="1"/>
    </row>
    <row r="40" spans="3:14">
      <c r="G40" s="1"/>
      <c r="H40" s="1"/>
    </row>
    <row r="41" spans="3:14">
      <c r="G41" s="1"/>
    </row>
  </sheetData>
  <mergeCells count="4">
    <mergeCell ref="B4:F4"/>
    <mergeCell ref="H4:J4"/>
    <mergeCell ref="K4:L4"/>
    <mergeCell ref="B2:L2"/>
  </mergeCells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</dc:creator>
  <cp:lastModifiedBy>otto</cp:lastModifiedBy>
  <cp:lastPrinted>2013-02-22T09:04:11Z</cp:lastPrinted>
  <dcterms:created xsi:type="dcterms:W3CDTF">2013-02-21T22:21:21Z</dcterms:created>
  <dcterms:modified xsi:type="dcterms:W3CDTF">2013-02-23T18:25:53Z</dcterms:modified>
</cp:coreProperties>
</file>